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tki\Desktop\"/>
    </mc:Choice>
  </mc:AlternateContent>
  <xr:revisionPtr revIDLastSave="0" documentId="8_{5F7E1488-895F-4A10-9EF7-A09E8A2B943C}" xr6:coauthVersionLast="47" xr6:coauthVersionMax="47" xr10:uidLastSave="{00000000-0000-0000-0000-000000000000}"/>
  <bookViews>
    <workbookView xWindow="20370" yWindow="-120" windowWidth="19440" windowHeight="15000" xr2:uid="{8AC9904E-5F2F-42E5-A476-BC6B6FA189E1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6" i="1" l="1"/>
  <c r="Y16" i="1"/>
  <c r="Z17" i="1"/>
  <c r="Y17" i="1"/>
  <c r="Z18" i="1"/>
  <c r="Y18" i="1"/>
  <c r="Z13" i="1"/>
  <c r="Y13" i="1"/>
  <c r="Z12" i="1"/>
  <c r="Y12" i="1"/>
  <c r="Y15" i="1"/>
  <c r="Z15" i="1"/>
  <c r="Z14" i="1"/>
  <c r="Y14" i="1"/>
  <c r="Z4" i="1"/>
  <c r="Y4" i="1"/>
  <c r="Z7" i="1"/>
  <c r="Y7" i="1"/>
  <c r="Z9" i="1"/>
  <c r="Y9" i="1"/>
  <c r="Y6" i="1"/>
  <c r="Z6" i="1"/>
  <c r="Z8" i="1"/>
  <c r="Y8" i="1"/>
  <c r="Z5" i="1"/>
  <c r="Y5" i="1"/>
  <c r="Z3" i="1"/>
  <c r="Y3" i="1"/>
  <c r="AB4" i="1"/>
  <c r="AB7" i="1"/>
  <c r="AB9" i="1"/>
  <c r="AB6" i="1"/>
  <c r="AB8" i="1"/>
  <c r="AB5" i="1"/>
  <c r="AB3" i="1"/>
  <c r="AB16" i="1"/>
  <c r="AB17" i="1"/>
  <c r="AB18" i="1"/>
  <c r="AB13" i="1"/>
  <c r="AB12" i="1"/>
  <c r="AB15" i="1"/>
  <c r="AB14" i="1"/>
  <c r="U15" i="1"/>
  <c r="U18" i="1"/>
  <c r="U5" i="1"/>
  <c r="U4" i="1"/>
  <c r="U3" i="1"/>
  <c r="U16" i="1"/>
  <c r="U17" i="1"/>
  <c r="U13" i="1"/>
  <c r="U12" i="1"/>
  <c r="U14" i="1"/>
  <c r="U7" i="1"/>
  <c r="U9" i="1"/>
  <c r="U6" i="1"/>
  <c r="U8" i="1"/>
  <c r="AA4" i="1" l="1"/>
  <c r="AA17" i="1"/>
  <c r="AA14" i="1"/>
  <c r="AA16" i="1"/>
  <c r="AA15" i="1"/>
  <c r="AA18" i="1"/>
  <c r="AA12" i="1"/>
  <c r="AA13" i="1"/>
  <c r="AA7" i="1"/>
  <c r="AA5" i="1"/>
  <c r="AA3" i="1"/>
  <c r="AA8" i="1"/>
  <c r="AA6" i="1"/>
  <c r="AA9" i="1"/>
</calcChain>
</file>

<file path=xl/sharedStrings.xml><?xml version="1.0" encoding="utf-8"?>
<sst xmlns="http://schemas.openxmlformats.org/spreadsheetml/2006/main" count="136" uniqueCount="40">
  <si>
    <t>DATE</t>
  </si>
  <si>
    <t>GREEN DIVISION</t>
  </si>
  <si>
    <t>WHITE DIVISION</t>
  </si>
  <si>
    <t>Stafford</t>
  </si>
  <si>
    <t>Telford</t>
  </si>
  <si>
    <t>Lichfield</t>
  </si>
  <si>
    <t>Longton</t>
  </si>
  <si>
    <t>Leek</t>
  </si>
  <si>
    <t>Barton</t>
  </si>
  <si>
    <t>Burntwood</t>
  </si>
  <si>
    <t>Willenhall/Wolves</t>
  </si>
  <si>
    <t>Tamworth</t>
  </si>
  <si>
    <t>Trentham/Newcastle</t>
  </si>
  <si>
    <t>Cannock</t>
  </si>
  <si>
    <t>AOE/Walsall</t>
  </si>
  <si>
    <t>Rugeley</t>
  </si>
  <si>
    <t>Burton</t>
  </si>
  <si>
    <t xml:space="preserve"> </t>
  </si>
  <si>
    <t>PTS</t>
  </si>
  <si>
    <t>PLAYED</t>
  </si>
  <si>
    <t>DIFF</t>
  </si>
  <si>
    <t>WON</t>
  </si>
  <si>
    <t>GREEN</t>
  </si>
  <si>
    <t>WHITE</t>
  </si>
  <si>
    <t>LOST</t>
  </si>
  <si>
    <t>DRAWN</t>
  </si>
  <si>
    <t>PF</t>
  </si>
  <si>
    <t>PA</t>
  </si>
  <si>
    <t>Ranking</t>
  </si>
  <si>
    <t>v</t>
  </si>
  <si>
    <t>2nd</t>
  </si>
  <si>
    <t>Green League Cup Play-off Semi-Final</t>
  </si>
  <si>
    <t>All Games to Played Sun 8th February 2026</t>
  </si>
  <si>
    <t>Green League Staffordshire Cup Final</t>
  </si>
  <si>
    <t>To be Played 22nd March at TBC</t>
  </si>
  <si>
    <t>White League Plate Play-off Semi-Final</t>
  </si>
  <si>
    <t>White League Staffordshire Plate Final</t>
  </si>
  <si>
    <t>3rd</t>
  </si>
  <si>
    <t>T'ham/N'castle</t>
  </si>
  <si>
    <t>W'hall/Wolves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</si>
</sst>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center" vertical="center"/>
    </xf>
    <xf numFmtId="0" fontId="0" fillId="2" borderId="0" xfId="0" applyFill="1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0" borderId="0" xfId="0" applyAlignment="1">
      <alignment textRotation="90"/>
    </xf>
    <xf numFmtId="0" fontId="0" fillId="0" borderId="0" xfId="0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16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16" fontId="0" fillId="0" borderId="4" xfId="0" applyNumberForma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 textRotation="93"/>
    </xf>
    <xf numFmtId="0" fontId="0" fillId="3" borderId="0" xfId="0" applyFill="1"/>
    <xf numFmtId="16" fontId="0" fillId="3" borderId="5" xfId="0" applyNumberFormat="1" applyFill="1" applyBorder="1"/>
    <xf numFmtId="16" fontId="0" fillId="0" borderId="3" xfId="0" applyNumberFormat="1" applyBorder="1" applyAlignment="1">
      <alignment horizontal="left"/>
    </xf>
    <xf numFmtId="16" fontId="0" fillId="0" borderId="1" xfId="0" applyNumberFormat="1" applyBorder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textRotation="90"/>
    </xf>
    <xf numFmtId="0" fontId="0" fillId="0" borderId="1" xfId="0" applyBorder="1" applyAlignment="1">
      <alignment horizontal="center" vertical="center" textRotation="93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center" vertical="center" textRotation="93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0" fillId="0" borderId="14" xfId="0" applyBorder="1"/>
    <xf numFmtId="0" fontId="0" fillId="0" borderId="9" xfId="0" applyBorder="1"/>
    <xf numFmtId="0" fontId="0" fillId="0" borderId="15" xfId="0" applyBorder="1"/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17" xfId="0" applyBorder="1"/>
    <xf numFmtId="16" fontId="0" fillId="0" borderId="19" xfId="0" applyNumberFormat="1" applyBorder="1" applyAlignment="1">
      <alignment horizontal="left"/>
    </xf>
    <xf numFmtId="0" fontId="0" fillId="3" borderId="9" xfId="0" applyFill="1" applyBorder="1"/>
    <xf numFmtId="0" fontId="0" fillId="0" borderId="9" xfId="0" applyBorder="1" applyAlignment="1">
      <alignment horizontal="center" vertical="center" textRotation="93"/>
    </xf>
    <xf numFmtId="0" fontId="0" fillId="0" borderId="9" xfId="0" applyBorder="1" applyAlignment="1">
      <alignment horizontal="center" vertical="center"/>
    </xf>
    <xf numFmtId="0" fontId="0" fillId="2" borderId="9" xfId="0" applyFill="1" applyBorder="1"/>
    <xf numFmtId="16" fontId="0" fillId="0" borderId="0" xfId="0" applyNumberFormat="1"/>
    <xf numFmtId="0" fontId="0" fillId="0" borderId="0" xfId="0" applyAlignment="1">
      <alignment vertical="center"/>
    </xf>
    <xf numFmtId="0" fontId="0" fillId="0" borderId="18" xfId="0" applyBorder="1"/>
    <xf numFmtId="0" fontId="0" fillId="0" borderId="2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" fillId="0" borderId="5" xfId="0" applyFont="1" applyBorder="1"/>
    <xf numFmtId="0" fontId="0" fillId="0" borderId="0" xfId="0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AE88E-EC7E-4F28-A30A-82D3BEF3D017}">
  <dimension ref="A1:AC39"/>
  <sheetViews>
    <sheetView tabSelected="1" zoomScale="60" zoomScaleNormal="60" workbookViewId="0">
      <selection activeCell="AE30" sqref="AE30"/>
    </sheetView>
  </sheetViews>
  <sheetFormatPr defaultRowHeight="15" x14ac:dyDescent="0.25"/>
  <cols>
    <col min="1" max="1" width="10.5703125" style="17" customWidth="1"/>
    <col min="2" max="2" width="3.28515625" customWidth="1"/>
    <col min="3" max="3" width="3.140625" style="23" customWidth="1"/>
    <col min="4" max="4" width="11.140625" customWidth="1"/>
    <col min="5" max="5" width="6.28515625" customWidth="1"/>
    <col min="6" max="6" width="1.28515625" customWidth="1"/>
    <col min="7" max="7" width="5.85546875" customWidth="1"/>
    <col min="8" max="8" width="12" customWidth="1"/>
    <col min="9" max="9" width="3.85546875" style="23" customWidth="1"/>
    <col min="10" max="10" width="1.85546875" customWidth="1"/>
    <col min="11" max="11" width="3" customWidth="1"/>
    <col min="12" max="12" width="19.5703125" customWidth="1"/>
    <col min="13" max="13" width="5.85546875" customWidth="1"/>
    <col min="14" max="14" width="1.5703125" customWidth="1"/>
    <col min="15" max="15" width="4.7109375" customWidth="1"/>
    <col min="16" max="16" width="20.140625" customWidth="1"/>
    <col min="17" max="17" width="3.140625" customWidth="1"/>
    <col min="18" max="18" width="2.7109375" customWidth="1"/>
    <col min="19" max="19" width="5" customWidth="1"/>
    <col min="20" max="20" width="19.42578125" customWidth="1"/>
    <col min="21" max="21" width="10.7109375" style="23" customWidth="1"/>
    <col min="22" max="22" width="7.5703125" style="23" customWidth="1"/>
    <col min="23" max="23" width="9" style="23" customWidth="1"/>
    <col min="24" max="24" width="7.5703125" style="23" customWidth="1"/>
    <col min="25" max="25" width="9.140625" customWidth="1"/>
    <col min="27" max="27" width="9.140625" style="7"/>
    <col min="28" max="28" width="11.85546875" customWidth="1"/>
    <col min="29" max="29" width="17.140625" style="23" customWidth="1"/>
  </cols>
  <sheetData>
    <row r="1" spans="1:29" ht="22.5" customHeight="1" thickBot="1" x14ac:dyDescent="0.4">
      <c r="A1" s="12" t="s">
        <v>0</v>
      </c>
      <c r="B1" s="19"/>
      <c r="D1" s="62" t="s">
        <v>1</v>
      </c>
      <c r="E1" s="62"/>
      <c r="F1" s="62"/>
      <c r="G1" s="62"/>
      <c r="H1" s="62"/>
      <c r="I1" s="1"/>
      <c r="J1" s="2"/>
      <c r="L1" s="62" t="s">
        <v>2</v>
      </c>
      <c r="M1" s="62"/>
      <c r="N1" s="62"/>
      <c r="O1" s="62"/>
      <c r="P1" s="62"/>
      <c r="Q1" s="1"/>
      <c r="R1" s="64"/>
      <c r="T1" s="37"/>
      <c r="U1" s="63" t="s">
        <v>22</v>
      </c>
      <c r="V1" s="63"/>
      <c r="W1" s="63"/>
      <c r="X1" s="63"/>
      <c r="Y1" s="63"/>
      <c r="Z1" s="63"/>
      <c r="AA1" s="63"/>
      <c r="AB1" s="39"/>
      <c r="AC1" s="40"/>
    </row>
    <row r="2" spans="1:29" ht="48" customHeight="1" thickBot="1" x14ac:dyDescent="0.3">
      <c r="A2" s="12"/>
      <c r="B2" s="19"/>
      <c r="C2" s="24"/>
      <c r="D2" s="1"/>
      <c r="E2" s="1"/>
      <c r="F2" s="1"/>
      <c r="G2" s="1"/>
      <c r="H2" s="1"/>
      <c r="I2" s="24"/>
      <c r="J2" s="2"/>
      <c r="K2" s="6"/>
      <c r="L2" s="1"/>
      <c r="M2" s="1"/>
      <c r="N2" s="1"/>
      <c r="O2" s="1"/>
      <c r="P2" s="1"/>
      <c r="Q2" s="6"/>
      <c r="R2" s="64"/>
      <c r="T2" s="45"/>
      <c r="U2" s="29" t="s">
        <v>19</v>
      </c>
      <c r="V2" s="29" t="s">
        <v>21</v>
      </c>
      <c r="W2" s="29" t="s">
        <v>25</v>
      </c>
      <c r="X2" s="29" t="s">
        <v>24</v>
      </c>
      <c r="Y2" s="30" t="s">
        <v>26</v>
      </c>
      <c r="Z2" s="30" t="s">
        <v>27</v>
      </c>
      <c r="AA2" s="23" t="s">
        <v>20</v>
      </c>
      <c r="AB2" s="31" t="s">
        <v>18</v>
      </c>
      <c r="AC2" s="44" t="s">
        <v>28</v>
      </c>
    </row>
    <row r="3" spans="1:29" ht="17.25" x14ac:dyDescent="0.25">
      <c r="A3" s="13">
        <v>45914</v>
      </c>
      <c r="B3" s="19"/>
      <c r="C3" s="18">
        <v>1</v>
      </c>
      <c r="D3" t="s">
        <v>3</v>
      </c>
      <c r="E3">
        <v>17</v>
      </c>
      <c r="G3">
        <v>32</v>
      </c>
      <c r="H3" t="s">
        <v>4</v>
      </c>
      <c r="I3" s="23">
        <v>1</v>
      </c>
      <c r="J3" s="2"/>
      <c r="K3">
        <v>1</v>
      </c>
      <c r="L3" t="s">
        <v>9</v>
      </c>
      <c r="M3">
        <v>7</v>
      </c>
      <c r="O3">
        <v>17</v>
      </c>
      <c r="P3" t="s">
        <v>10</v>
      </c>
      <c r="Q3">
        <v>1</v>
      </c>
      <c r="R3" s="64"/>
      <c r="S3" s="32"/>
      <c r="T3" s="9" t="s">
        <v>5</v>
      </c>
      <c r="U3" s="23">
        <f>COUNTA(C4,I7,C12,C16,I20,I30)</f>
        <v>6</v>
      </c>
      <c r="V3" s="23">
        <v>6</v>
      </c>
      <c r="W3" s="23">
        <v>0</v>
      </c>
      <c r="X3" s="23">
        <v>0</v>
      </c>
      <c r="Y3" s="7">
        <f>E4+G7+E12+E16+G20+G31</f>
        <v>267</v>
      </c>
      <c r="Z3" s="7">
        <f>G4+E7+G12+G16+E20+E31</f>
        <v>57</v>
      </c>
      <c r="AA3" s="41">
        <f>Y3-Z3</f>
        <v>210</v>
      </c>
      <c r="AB3" s="41">
        <f>SUM(V3*4+W3*2)</f>
        <v>24</v>
      </c>
      <c r="AC3" s="32">
        <v>1</v>
      </c>
    </row>
    <row r="4" spans="1:29" ht="17.25" x14ac:dyDescent="0.25">
      <c r="A4" s="14"/>
      <c r="B4" s="19"/>
      <c r="C4" s="18">
        <v>1</v>
      </c>
      <c r="D4" t="s">
        <v>5</v>
      </c>
      <c r="E4">
        <v>50</v>
      </c>
      <c r="G4">
        <v>0</v>
      </c>
      <c r="H4" t="s">
        <v>6</v>
      </c>
      <c r="I4" s="23">
        <v>1</v>
      </c>
      <c r="J4" s="2"/>
      <c r="R4" s="64"/>
      <c r="S4" s="32"/>
      <c r="T4" s="9" t="s">
        <v>16</v>
      </c>
      <c r="U4" s="23">
        <f>COUNTA(I3,C8,I11,C16,I25,I29)</f>
        <v>4</v>
      </c>
      <c r="V4" s="23">
        <v>4</v>
      </c>
      <c r="W4" s="23">
        <v>0</v>
      </c>
      <c r="X4" s="23">
        <v>1</v>
      </c>
      <c r="Y4" s="7">
        <f>G3+E8+G11+E16+E27+G29</f>
        <v>122</v>
      </c>
      <c r="Z4" s="7">
        <f>(E3+G8+E11+G16+G27+E29)</f>
        <v>100</v>
      </c>
      <c r="AA4" s="42">
        <f>Y4-Z4</f>
        <v>22</v>
      </c>
      <c r="AB4" s="42">
        <f>SUM(V4*4+W4*2)</f>
        <v>16</v>
      </c>
      <c r="AC4" s="32">
        <v>2</v>
      </c>
    </row>
    <row r="5" spans="1:29" ht="17.25" x14ac:dyDescent="0.25">
      <c r="A5" s="14"/>
      <c r="B5" s="19"/>
      <c r="C5" s="18">
        <v>1</v>
      </c>
      <c r="D5" t="s">
        <v>7</v>
      </c>
      <c r="E5">
        <v>21</v>
      </c>
      <c r="G5">
        <v>37</v>
      </c>
      <c r="H5" t="s">
        <v>8</v>
      </c>
      <c r="I5" s="23">
        <v>1</v>
      </c>
      <c r="J5" s="2"/>
      <c r="K5">
        <v>1</v>
      </c>
      <c r="L5" t="s">
        <v>12</v>
      </c>
      <c r="M5">
        <v>50</v>
      </c>
      <c r="O5">
        <v>0</v>
      </c>
      <c r="P5" t="s">
        <v>13</v>
      </c>
      <c r="Q5">
        <v>1</v>
      </c>
      <c r="R5" s="64"/>
      <c r="S5" s="32"/>
      <c r="T5" s="9" t="s">
        <v>4</v>
      </c>
      <c r="U5" s="23">
        <f>COUNTA(I4,C8,I12,C16,I27,C35)</f>
        <v>4</v>
      </c>
      <c r="V5" s="23">
        <v>4</v>
      </c>
      <c r="W5" s="23">
        <v>0</v>
      </c>
      <c r="X5" s="23">
        <v>1</v>
      </c>
      <c r="Y5" s="7">
        <f>G4+E8+G12+E16+G27+E35</f>
        <v>47</v>
      </c>
      <c r="Z5" s="7">
        <f>E4+G8+E12+G16+E27+G35</f>
        <v>172</v>
      </c>
      <c r="AA5" s="42">
        <f>Y5-Z5</f>
        <v>-125</v>
      </c>
      <c r="AB5" s="42">
        <f>SUM(V5*4+W5*2)</f>
        <v>16</v>
      </c>
      <c r="AC5" s="32">
        <v>3</v>
      </c>
    </row>
    <row r="6" spans="1:29" ht="15.75" thickBot="1" x14ac:dyDescent="0.3">
      <c r="A6" s="15"/>
      <c r="B6" s="5"/>
      <c r="C6" s="25"/>
      <c r="D6" s="3"/>
      <c r="E6" s="3"/>
      <c r="F6" s="3"/>
      <c r="G6" s="3"/>
      <c r="H6" s="3"/>
      <c r="I6" s="28"/>
      <c r="J6" s="4"/>
      <c r="K6" s="3"/>
      <c r="L6" s="3" t="s">
        <v>17</v>
      </c>
      <c r="M6" s="3"/>
      <c r="N6" s="3"/>
      <c r="O6" s="3"/>
      <c r="P6" s="3" t="s">
        <v>17</v>
      </c>
      <c r="R6" s="64"/>
      <c r="S6" s="32"/>
      <c r="T6" s="9" t="s">
        <v>8</v>
      </c>
      <c r="U6" s="23">
        <f>COUNTA(I5,C8,I17,C20,I26,I30)</f>
        <v>6</v>
      </c>
      <c r="V6" s="23">
        <v>3</v>
      </c>
      <c r="W6" s="23">
        <v>0</v>
      </c>
      <c r="X6" s="23">
        <v>3</v>
      </c>
      <c r="Y6" s="7">
        <f>(G5+E8+G17+E20+E26+G30)</f>
        <v>158</v>
      </c>
      <c r="Z6" s="7">
        <f>(E5+G8+E17+G20+G26+E30)</f>
        <v>139</v>
      </c>
      <c r="AA6" s="42">
        <f>Y6-Z6</f>
        <v>19</v>
      </c>
      <c r="AB6" s="42">
        <f>SUM(V6*4+W6*2)</f>
        <v>12</v>
      </c>
      <c r="AC6" s="32">
        <v>4</v>
      </c>
    </row>
    <row r="7" spans="1:29" ht="17.25" customHeight="1" x14ac:dyDescent="0.25">
      <c r="A7" s="16">
        <v>45928</v>
      </c>
      <c r="B7" s="20"/>
      <c r="C7" s="26">
        <v>1</v>
      </c>
      <c r="D7" t="s">
        <v>4</v>
      </c>
      <c r="E7">
        <v>7</v>
      </c>
      <c r="G7">
        <v>57</v>
      </c>
      <c r="H7" t="s">
        <v>5</v>
      </c>
      <c r="I7" s="23">
        <v>1</v>
      </c>
      <c r="J7" s="2"/>
      <c r="K7">
        <v>1</v>
      </c>
      <c r="L7" t="s">
        <v>11</v>
      </c>
      <c r="M7">
        <v>28</v>
      </c>
      <c r="O7">
        <v>5</v>
      </c>
      <c r="P7" t="s">
        <v>10</v>
      </c>
      <c r="Q7">
        <v>1</v>
      </c>
      <c r="R7" s="64"/>
      <c r="S7" s="32"/>
      <c r="T7" s="9" t="s">
        <v>3</v>
      </c>
      <c r="U7" s="23">
        <f>COUNTA(C2,I11,C16,I21,C27,I31)</f>
        <v>4</v>
      </c>
      <c r="V7" s="23">
        <v>2</v>
      </c>
      <c r="W7" s="23">
        <v>0</v>
      </c>
      <c r="X7" s="23">
        <v>4</v>
      </c>
      <c r="Y7" s="7">
        <f>E2+G11+E16+G21+E27+G31</f>
        <v>122</v>
      </c>
      <c r="Z7" s="7">
        <f>(G2+E11+G16+E21+G27+E31)</f>
        <v>91</v>
      </c>
      <c r="AA7" s="42">
        <f>Y7-Z7</f>
        <v>31</v>
      </c>
      <c r="AB7" s="42">
        <f>SUM(V7*4+W7*2)</f>
        <v>8</v>
      </c>
      <c r="AC7" s="32">
        <v>5</v>
      </c>
    </row>
    <row r="8" spans="1:29" ht="17.25" x14ac:dyDescent="0.25">
      <c r="A8" s="14"/>
      <c r="B8" s="19"/>
      <c r="C8" s="18">
        <v>1</v>
      </c>
      <c r="D8" t="s">
        <v>8</v>
      </c>
      <c r="E8">
        <v>7</v>
      </c>
      <c r="G8">
        <v>43</v>
      </c>
      <c r="H8" t="s">
        <v>16</v>
      </c>
      <c r="I8" s="23">
        <v>1</v>
      </c>
      <c r="J8" s="2"/>
      <c r="K8">
        <v>1</v>
      </c>
      <c r="L8" t="s">
        <v>13</v>
      </c>
      <c r="M8">
        <v>26</v>
      </c>
      <c r="O8">
        <v>48</v>
      </c>
      <c r="P8" t="s">
        <v>9</v>
      </c>
      <c r="Q8">
        <v>1</v>
      </c>
      <c r="R8" s="64"/>
      <c r="S8" s="35"/>
      <c r="T8" s="9" t="s">
        <v>7</v>
      </c>
      <c r="U8" s="23">
        <f>COUNTA(C8,I12,C14,I24,I31,C34)</f>
        <v>3</v>
      </c>
      <c r="V8" s="23">
        <v>1</v>
      </c>
      <c r="W8" s="23">
        <v>0</v>
      </c>
      <c r="X8" s="23">
        <v>5</v>
      </c>
      <c r="Y8" s="7">
        <f>E8+G12+E14+G24+G31+E34</f>
        <v>34</v>
      </c>
      <c r="Z8" s="7">
        <f>G8+E12+G14+E24+E31+G34</f>
        <v>100</v>
      </c>
      <c r="AA8" s="42">
        <f>Y8-Z8</f>
        <v>-66</v>
      </c>
      <c r="AB8" s="42">
        <f>SUM(V8*4+W8*2)</f>
        <v>4</v>
      </c>
      <c r="AC8" s="35">
        <v>6</v>
      </c>
    </row>
    <row r="9" spans="1:29" ht="18" thickBot="1" x14ac:dyDescent="0.3">
      <c r="A9" s="14"/>
      <c r="B9" s="19"/>
      <c r="C9" s="18">
        <v>1</v>
      </c>
      <c r="D9" t="s">
        <v>6</v>
      </c>
      <c r="E9">
        <v>14</v>
      </c>
      <c r="G9">
        <v>29</v>
      </c>
      <c r="H9" t="s">
        <v>7</v>
      </c>
      <c r="I9" s="23">
        <v>1</v>
      </c>
      <c r="J9" s="2"/>
      <c r="R9" s="64"/>
      <c r="S9" s="33"/>
      <c r="T9" s="9" t="s">
        <v>6</v>
      </c>
      <c r="U9" s="23">
        <f>COUNTA(I6,C11,I15,I17,C24,C32)</f>
        <v>4</v>
      </c>
      <c r="V9" s="23">
        <v>0</v>
      </c>
      <c r="W9" s="23">
        <v>0</v>
      </c>
      <c r="X9" s="23">
        <v>6</v>
      </c>
      <c r="Y9" s="7">
        <f>E11+G15+G17+E24+E32+G6</f>
        <v>74</v>
      </c>
      <c r="Z9" s="7">
        <f>(E6+G11+E15+E17+G24+G32)</f>
        <v>122</v>
      </c>
      <c r="AA9" s="43">
        <f>Y9-Z9</f>
        <v>-48</v>
      </c>
      <c r="AB9" s="43">
        <f>SUM(V9*4+W9*2)</f>
        <v>0</v>
      </c>
      <c r="AC9" s="33">
        <v>7</v>
      </c>
    </row>
    <row r="10" spans="1:29" ht="15.75" thickBot="1" x14ac:dyDescent="0.3">
      <c r="A10"/>
      <c r="C10"/>
      <c r="I10"/>
      <c r="U10"/>
      <c r="V10"/>
      <c r="W10"/>
      <c r="X10"/>
      <c r="AA10"/>
      <c r="AC10" s="53"/>
    </row>
    <row r="11" spans="1:29" ht="24" thickBot="1" x14ac:dyDescent="0.4">
      <c r="A11" s="16">
        <v>45942</v>
      </c>
      <c r="B11" s="20"/>
      <c r="C11" s="26">
        <v>1</v>
      </c>
      <c r="D11" t="s">
        <v>7</v>
      </c>
      <c r="E11">
        <v>11</v>
      </c>
      <c r="G11">
        <v>43</v>
      </c>
      <c r="H11" t="s">
        <v>4</v>
      </c>
      <c r="I11" s="23">
        <v>1</v>
      </c>
      <c r="J11" s="2"/>
      <c r="K11">
        <v>1</v>
      </c>
      <c r="L11" t="s">
        <v>10</v>
      </c>
      <c r="M11">
        <v>50</v>
      </c>
      <c r="O11">
        <v>0</v>
      </c>
      <c r="P11" t="s">
        <v>13</v>
      </c>
      <c r="Q11">
        <v>1</v>
      </c>
      <c r="R11" s="64"/>
      <c r="T11" s="36"/>
      <c r="U11" s="61" t="s">
        <v>23</v>
      </c>
      <c r="V11" s="61"/>
      <c r="W11" s="61"/>
      <c r="X11" s="61"/>
      <c r="Y11" s="61"/>
      <c r="Z11" s="61"/>
      <c r="AA11" s="61"/>
      <c r="AB11" s="59"/>
      <c r="AC11" s="34"/>
    </row>
    <row r="12" spans="1:29" ht="15.75" customHeight="1" x14ac:dyDescent="0.25">
      <c r="A12" s="14"/>
      <c r="B12" s="19"/>
      <c r="C12" s="18">
        <v>1</v>
      </c>
      <c r="D12" t="s">
        <v>5</v>
      </c>
      <c r="E12">
        <v>50</v>
      </c>
      <c r="G12">
        <v>0</v>
      </c>
      <c r="H12" t="s">
        <v>3</v>
      </c>
      <c r="I12" s="23">
        <v>1</v>
      </c>
      <c r="J12" s="2"/>
      <c r="K12">
        <v>1</v>
      </c>
      <c r="L12" t="s">
        <v>11</v>
      </c>
      <c r="M12">
        <v>52</v>
      </c>
      <c r="O12">
        <v>10</v>
      </c>
      <c r="P12" t="s">
        <v>15</v>
      </c>
      <c r="Q12">
        <v>1</v>
      </c>
      <c r="R12" s="64"/>
      <c r="T12" s="9" t="s">
        <v>11</v>
      </c>
      <c r="U12" s="65">
        <f>COUNTA(K5,K10,Q15,Q21,K27,Q30)</f>
        <v>3</v>
      </c>
      <c r="V12" s="65">
        <v>5</v>
      </c>
      <c r="W12" s="65">
        <v>0</v>
      </c>
      <c r="X12" s="65">
        <v>1</v>
      </c>
      <c r="Y12" s="66">
        <f>M5+M10+O15+O21+M27+O30</f>
        <v>115</v>
      </c>
      <c r="Z12" s="66">
        <f>O5+O10+M15+M21+O27+M30</f>
        <v>25</v>
      </c>
      <c r="AA12" s="54">
        <f>Y12-Z12</f>
        <v>90</v>
      </c>
      <c r="AB12" s="41">
        <f>SUM(V12*4+W12*2)</f>
        <v>20</v>
      </c>
      <c r="AC12" s="57">
        <v>1</v>
      </c>
    </row>
    <row r="13" spans="1:29" ht="17.25" customHeight="1" x14ac:dyDescent="0.25">
      <c r="A13" s="14"/>
      <c r="B13" s="19"/>
      <c r="C13" s="18">
        <v>1</v>
      </c>
      <c r="D13" t="s">
        <v>16</v>
      </c>
      <c r="E13">
        <v>57</v>
      </c>
      <c r="G13">
        <v>7</v>
      </c>
      <c r="H13" t="s">
        <v>6</v>
      </c>
      <c r="I13" s="23">
        <v>1</v>
      </c>
      <c r="J13" s="2"/>
      <c r="K13">
        <v>1</v>
      </c>
      <c r="L13" t="s">
        <v>9</v>
      </c>
      <c r="M13">
        <v>29</v>
      </c>
      <c r="O13">
        <v>5</v>
      </c>
      <c r="P13" t="s">
        <v>14</v>
      </c>
      <c r="Q13">
        <v>1</v>
      </c>
      <c r="R13" s="64"/>
      <c r="T13" s="9" t="s">
        <v>12</v>
      </c>
      <c r="U13" s="23">
        <f>COUNTA(K3,K15,Q19,Q23,K29,K24)</f>
        <v>6</v>
      </c>
      <c r="V13" s="23">
        <v>5</v>
      </c>
      <c r="W13" s="23">
        <v>0</v>
      </c>
      <c r="X13" s="23">
        <v>1</v>
      </c>
      <c r="Y13" s="7">
        <f>M3+M15+O19+O23+M24+M29</f>
        <v>102</v>
      </c>
      <c r="Z13" s="7">
        <f>O3+O15+M19+M23+O24+O29</f>
        <v>166</v>
      </c>
      <c r="AA13" s="55">
        <f>Y13-Z13</f>
        <v>-64</v>
      </c>
      <c r="AB13" s="42">
        <f>SUM(V13*4+W13*2)</f>
        <v>20</v>
      </c>
      <c r="AC13" s="57">
        <v>2</v>
      </c>
    </row>
    <row r="14" spans="1:29" ht="15.75" thickBot="1" x14ac:dyDescent="0.3">
      <c r="A14" s="15"/>
      <c r="B14" s="5"/>
      <c r="C14" s="25"/>
      <c r="D14" s="3"/>
      <c r="E14" s="3"/>
      <c r="F14" s="3"/>
      <c r="G14" s="3"/>
      <c r="H14" s="3"/>
      <c r="I14" s="28"/>
      <c r="J14" s="4"/>
      <c r="K14" s="3"/>
      <c r="L14" s="3"/>
      <c r="M14" s="3"/>
      <c r="N14" s="3"/>
      <c r="O14" s="3"/>
      <c r="P14" s="3"/>
      <c r="R14" s="64"/>
      <c r="T14" s="9" t="s">
        <v>9</v>
      </c>
      <c r="U14" s="23">
        <f>COUNTA(K5,Q10,K15,Q20,K25,K30,Q33)</f>
        <v>5</v>
      </c>
      <c r="V14" s="23">
        <v>4</v>
      </c>
      <c r="W14" s="23">
        <v>0</v>
      </c>
      <c r="X14" s="23">
        <v>2</v>
      </c>
      <c r="Y14" s="7">
        <f>M5+O10+M15+O20+M25+M30+O33</f>
        <v>133</v>
      </c>
      <c r="Z14" s="7">
        <f>+O5+M10+O15+O25+O30+M33</f>
        <v>96</v>
      </c>
      <c r="AA14" s="55">
        <f>Y14-Z14</f>
        <v>37</v>
      </c>
      <c r="AB14" s="42">
        <f>SUM(V14*4+W14*2)</f>
        <v>16</v>
      </c>
      <c r="AC14" s="57">
        <v>4</v>
      </c>
    </row>
    <row r="15" spans="1:29" ht="17.25" x14ac:dyDescent="0.25">
      <c r="A15" s="13">
        <v>45970</v>
      </c>
      <c r="B15" s="19"/>
      <c r="C15" s="27">
        <v>1</v>
      </c>
      <c r="D15" t="s">
        <v>4</v>
      </c>
      <c r="E15">
        <v>52</v>
      </c>
      <c r="G15">
        <v>0</v>
      </c>
      <c r="H15" t="s">
        <v>6</v>
      </c>
      <c r="I15" s="23">
        <v>1</v>
      </c>
      <c r="J15" s="2"/>
      <c r="K15">
        <v>1</v>
      </c>
      <c r="L15" t="s">
        <v>15</v>
      </c>
      <c r="M15">
        <v>13</v>
      </c>
      <c r="O15">
        <v>48</v>
      </c>
      <c r="P15" t="s">
        <v>10</v>
      </c>
      <c r="Q15">
        <v>1</v>
      </c>
      <c r="R15" s="64"/>
      <c r="T15" s="9" t="s">
        <v>10</v>
      </c>
      <c r="U15" s="23">
        <f>COUNTA(Q5,Q9,K13,Q17,K22,Q28)</f>
        <v>4</v>
      </c>
      <c r="V15" s="23">
        <v>4</v>
      </c>
      <c r="W15" s="23">
        <v>0</v>
      </c>
      <c r="X15" s="23">
        <v>2</v>
      </c>
      <c r="Y15" s="7">
        <f>O5+O9+M13+O17+M22+O28+M32</f>
        <v>98</v>
      </c>
      <c r="Z15" s="7">
        <f>M5+M9+O13+M17+O22+M28</f>
        <v>122</v>
      </c>
      <c r="AA15" s="55">
        <f>Y15-Z15</f>
        <v>-24</v>
      </c>
      <c r="AB15" s="42">
        <f>SUM(V15*4+W15*2)</f>
        <v>16</v>
      </c>
      <c r="AC15" s="57">
        <v>3</v>
      </c>
    </row>
    <row r="16" spans="1:29" ht="17.25" x14ac:dyDescent="0.25">
      <c r="A16" s="14"/>
      <c r="B16" s="19"/>
      <c r="C16" s="18">
        <v>1</v>
      </c>
      <c r="D16" t="s">
        <v>5</v>
      </c>
      <c r="E16">
        <v>40</v>
      </c>
      <c r="G16">
        <v>29</v>
      </c>
      <c r="H16" t="s">
        <v>16</v>
      </c>
      <c r="I16" s="23">
        <v>1</v>
      </c>
      <c r="J16" s="2"/>
      <c r="R16" s="64"/>
      <c r="T16" s="9" t="s">
        <v>14</v>
      </c>
      <c r="U16" s="65">
        <f>COUNTA(Q11,Q17,Q18,Q22,Q23,Q25,K30)</f>
        <v>4</v>
      </c>
      <c r="V16" s="65">
        <v>2</v>
      </c>
      <c r="W16" s="65">
        <v>0</v>
      </c>
      <c r="X16" s="65">
        <v>4</v>
      </c>
      <c r="Y16" s="66">
        <f>O11+O22+M17+O18+M23+O25+M30</f>
        <v>79</v>
      </c>
      <c r="Z16" s="66">
        <f>M11+M22+O17+M18+O23+O30</f>
        <v>112</v>
      </c>
      <c r="AA16" s="55">
        <f>Y16-Z16</f>
        <v>-33</v>
      </c>
      <c r="AB16" s="42">
        <f>SUM(V16*4+W16*2)</f>
        <v>8</v>
      </c>
      <c r="AC16" s="57">
        <v>5</v>
      </c>
    </row>
    <row r="17" spans="1:29" ht="17.25" x14ac:dyDescent="0.25">
      <c r="A17" s="14"/>
      <c r="B17" s="19"/>
      <c r="C17" s="18">
        <v>1</v>
      </c>
      <c r="D17" t="s">
        <v>3</v>
      </c>
      <c r="E17">
        <v>12</v>
      </c>
      <c r="G17">
        <v>29</v>
      </c>
      <c r="H17" t="s">
        <v>8</v>
      </c>
      <c r="I17" s="23">
        <v>1</v>
      </c>
      <c r="J17" s="2"/>
      <c r="K17">
        <v>1</v>
      </c>
      <c r="L17" t="s">
        <v>12</v>
      </c>
      <c r="M17">
        <v>19</v>
      </c>
      <c r="O17">
        <v>45</v>
      </c>
      <c r="P17" t="s">
        <v>11</v>
      </c>
      <c r="Q17">
        <v>1</v>
      </c>
      <c r="R17" s="64"/>
      <c r="T17" s="9" t="s">
        <v>15</v>
      </c>
      <c r="U17" s="23">
        <f>COUNTA(Q12,K15,Q19,K21,Q28,Q33)</f>
        <v>6</v>
      </c>
      <c r="V17" s="23">
        <v>1</v>
      </c>
      <c r="W17" s="23">
        <v>0</v>
      </c>
      <c r="X17" s="23">
        <v>5</v>
      </c>
      <c r="Y17" s="7">
        <f>SUM(O12+M15+O19+M21+O28+O33)</f>
        <v>69</v>
      </c>
      <c r="Z17" s="7">
        <f>M12+O15+M19+O21+M28+M33</f>
        <v>228</v>
      </c>
      <c r="AA17" s="55">
        <f>Y17-Z17</f>
        <v>-159</v>
      </c>
      <c r="AB17" s="42">
        <f>SUM(V17*4+W17*2)</f>
        <v>4</v>
      </c>
      <c r="AC17" s="57">
        <v>6</v>
      </c>
    </row>
    <row r="18" spans="1:29" ht="18" thickBot="1" x14ac:dyDescent="0.3">
      <c r="A18" s="14"/>
      <c r="B18" s="19"/>
      <c r="C18" s="18">
        <v>1</v>
      </c>
      <c r="J18" s="2"/>
      <c r="R18" s="64"/>
      <c r="T18" s="10" t="s">
        <v>13</v>
      </c>
      <c r="U18" s="28">
        <f>COUNTA(Q7,K10,Q13,K26,Q31,K35)</f>
        <v>4</v>
      </c>
      <c r="V18" s="28">
        <v>0</v>
      </c>
      <c r="W18" s="28">
        <v>0</v>
      </c>
      <c r="X18" s="28">
        <v>6</v>
      </c>
      <c r="Y18" s="11">
        <f>O7+M10+O13+M26+O31+M35</f>
        <v>51</v>
      </c>
      <c r="Z18" s="11">
        <f>M7+O10+M13+O26+M31+O35</f>
        <v>81</v>
      </c>
      <c r="AA18" s="56">
        <f>Y18-Z18</f>
        <v>-30</v>
      </c>
      <c r="AB18" s="43">
        <f>SUM(V18*4+W18*2)</f>
        <v>0</v>
      </c>
      <c r="AC18" s="58">
        <v>7</v>
      </c>
    </row>
    <row r="19" spans="1:29" ht="15.75" thickBot="1" x14ac:dyDescent="0.3">
      <c r="A19" s="46">
        <v>45977</v>
      </c>
      <c r="B19" s="47"/>
      <c r="C19" s="48"/>
      <c r="D19" s="38"/>
      <c r="E19" s="38"/>
      <c r="F19" s="38"/>
      <c r="G19" s="38"/>
      <c r="H19" s="38"/>
      <c r="I19" s="49"/>
      <c r="J19" s="50"/>
      <c r="K19" s="38">
        <v>1</v>
      </c>
      <c r="L19" s="38" t="s">
        <v>14</v>
      </c>
      <c r="M19" s="38">
        <v>44</v>
      </c>
      <c r="N19" s="38"/>
      <c r="O19" s="38">
        <v>5</v>
      </c>
      <c r="P19" s="38" t="s">
        <v>15</v>
      </c>
      <c r="Q19" s="39">
        <v>1</v>
      </c>
      <c r="R19" s="64"/>
    </row>
    <row r="20" spans="1:29" ht="17.25" x14ac:dyDescent="0.25">
      <c r="A20" s="13">
        <v>45984</v>
      </c>
      <c r="B20" s="19"/>
      <c r="C20" s="27">
        <v>1</v>
      </c>
      <c r="D20" t="s">
        <v>8</v>
      </c>
      <c r="E20">
        <v>14</v>
      </c>
      <c r="G20">
        <v>43</v>
      </c>
      <c r="H20" t="s">
        <v>5</v>
      </c>
      <c r="I20" s="23">
        <v>1</v>
      </c>
      <c r="J20" s="2"/>
      <c r="K20">
        <v>1</v>
      </c>
      <c r="L20" t="s">
        <v>10</v>
      </c>
      <c r="M20">
        <v>40</v>
      </c>
      <c r="O20">
        <v>19</v>
      </c>
      <c r="P20" t="s">
        <v>14</v>
      </c>
      <c r="Q20">
        <v>1</v>
      </c>
      <c r="R20" s="64"/>
    </row>
    <row r="21" spans="1:29" ht="17.25" x14ac:dyDescent="0.25">
      <c r="A21" s="14"/>
      <c r="B21" s="19"/>
      <c r="C21" s="18">
        <v>1</v>
      </c>
      <c r="D21" t="s">
        <v>16</v>
      </c>
      <c r="E21">
        <v>44</v>
      </c>
      <c r="G21">
        <v>12</v>
      </c>
      <c r="H21" t="s">
        <v>7</v>
      </c>
      <c r="I21" s="23">
        <v>1</v>
      </c>
      <c r="J21" s="2"/>
      <c r="K21">
        <v>1</v>
      </c>
      <c r="L21" t="s">
        <v>15</v>
      </c>
      <c r="M21">
        <v>12</v>
      </c>
      <c r="O21">
        <v>17</v>
      </c>
      <c r="P21" t="s">
        <v>12</v>
      </c>
      <c r="Q21">
        <v>1</v>
      </c>
      <c r="R21" s="64"/>
      <c r="U21" s="60" t="s">
        <v>32</v>
      </c>
      <c r="V21" s="60"/>
      <c r="W21" s="60"/>
      <c r="X21" s="60"/>
      <c r="Y21" s="60"/>
      <c r="Z21" s="52"/>
    </row>
    <row r="22" spans="1:29" ht="17.25" x14ac:dyDescent="0.25">
      <c r="A22" s="14"/>
      <c r="B22" s="19"/>
      <c r="C22" s="18">
        <v>1</v>
      </c>
      <c r="D22" t="s">
        <v>6</v>
      </c>
      <c r="E22">
        <v>5</v>
      </c>
      <c r="G22">
        <v>43</v>
      </c>
      <c r="H22" t="s">
        <v>3</v>
      </c>
      <c r="I22" s="23">
        <v>1</v>
      </c>
      <c r="J22" s="2"/>
      <c r="R22" s="64"/>
      <c r="T22" s="51"/>
      <c r="U22" s="60" t="s">
        <v>31</v>
      </c>
      <c r="V22" s="60"/>
      <c r="W22" s="60"/>
      <c r="X22" s="60"/>
      <c r="Y22" s="60"/>
      <c r="Z22" s="52"/>
    </row>
    <row r="23" spans="1:29" ht="15.75" thickBot="1" x14ac:dyDescent="0.3">
      <c r="A23" s="15"/>
      <c r="B23" s="5"/>
      <c r="C23" s="25"/>
      <c r="D23" s="3"/>
      <c r="E23" s="3"/>
      <c r="F23" s="3"/>
      <c r="G23" s="3"/>
      <c r="H23" s="3"/>
      <c r="I23" s="28"/>
      <c r="J23" s="4"/>
      <c r="K23" s="3">
        <v>1</v>
      </c>
      <c r="L23" s="3" t="s">
        <v>9</v>
      </c>
      <c r="M23" s="3">
        <v>31</v>
      </c>
      <c r="N23" s="3"/>
      <c r="O23" s="3">
        <v>17</v>
      </c>
      <c r="P23" s="3" t="s">
        <v>11</v>
      </c>
      <c r="Q23">
        <v>1</v>
      </c>
      <c r="R23" s="64"/>
      <c r="U23" s="60" t="s">
        <v>5</v>
      </c>
      <c r="V23" s="60"/>
      <c r="W23" s="23" t="s">
        <v>29</v>
      </c>
      <c r="X23" s="60" t="s">
        <v>8</v>
      </c>
      <c r="Y23" s="60"/>
      <c r="Z23" s="52"/>
    </row>
    <row r="24" spans="1:29" x14ac:dyDescent="0.25">
      <c r="A24" s="16">
        <v>45998</v>
      </c>
      <c r="B24" s="19"/>
      <c r="C24" s="18"/>
      <c r="J24" s="2"/>
      <c r="K24" s="8">
        <v>1</v>
      </c>
      <c r="L24" s="8" t="s">
        <v>13</v>
      </c>
      <c r="M24" s="8">
        <v>10</v>
      </c>
      <c r="N24" s="8"/>
      <c r="O24" s="8">
        <v>26</v>
      </c>
      <c r="P24" s="8" t="s">
        <v>14</v>
      </c>
      <c r="Q24">
        <v>1</v>
      </c>
      <c r="R24" s="64"/>
      <c r="U24" s="60" t="s">
        <v>30</v>
      </c>
      <c r="V24" s="60"/>
      <c r="W24" s="23" t="s">
        <v>29</v>
      </c>
      <c r="X24" s="60" t="s">
        <v>37</v>
      </c>
      <c r="Y24" s="60"/>
    </row>
    <row r="25" spans="1:29" ht="15.75" thickBot="1" x14ac:dyDescent="0.3">
      <c r="A25" s="21">
        <v>46005</v>
      </c>
      <c r="B25" s="5"/>
      <c r="C25" s="25"/>
      <c r="D25" s="3"/>
      <c r="E25" s="3"/>
      <c r="F25" s="3"/>
      <c r="G25" s="3"/>
      <c r="H25" s="3"/>
      <c r="I25" s="28"/>
      <c r="J25" s="4"/>
      <c r="K25" s="3">
        <v>1</v>
      </c>
      <c r="L25" s="3" t="s">
        <v>14</v>
      </c>
      <c r="M25" s="3">
        <v>27</v>
      </c>
      <c r="N25" s="3"/>
      <c r="O25" s="3">
        <v>29</v>
      </c>
      <c r="P25" s="3" t="s">
        <v>12</v>
      </c>
      <c r="Q25">
        <v>1</v>
      </c>
      <c r="R25" s="64"/>
    </row>
    <row r="26" spans="1:29" ht="17.25" x14ac:dyDescent="0.25">
      <c r="A26" s="13">
        <v>45675</v>
      </c>
      <c r="B26" s="19"/>
      <c r="C26" s="18">
        <v>1</v>
      </c>
      <c r="D26" t="s">
        <v>8</v>
      </c>
      <c r="E26">
        <v>12</v>
      </c>
      <c r="G26">
        <v>15</v>
      </c>
      <c r="H26" t="s">
        <v>4</v>
      </c>
      <c r="I26" s="23">
        <v>1</v>
      </c>
      <c r="J26" s="2"/>
      <c r="K26">
        <v>1</v>
      </c>
      <c r="L26" t="s">
        <v>12</v>
      </c>
      <c r="M26">
        <v>34</v>
      </c>
      <c r="O26">
        <v>12</v>
      </c>
      <c r="P26" t="s">
        <v>10</v>
      </c>
      <c r="Q26">
        <v>1</v>
      </c>
      <c r="R26" s="64"/>
      <c r="U26" s="60" t="s">
        <v>33</v>
      </c>
      <c r="V26" s="60"/>
      <c r="W26" s="60"/>
      <c r="X26" s="60"/>
      <c r="Y26" s="60"/>
    </row>
    <row r="27" spans="1:29" x14ac:dyDescent="0.25">
      <c r="A27" s="14"/>
      <c r="B27" s="19"/>
      <c r="C27" s="18"/>
      <c r="J27" s="2"/>
      <c r="R27" s="64"/>
      <c r="U27" s="60" t="s">
        <v>34</v>
      </c>
      <c r="V27" s="60"/>
      <c r="W27" s="60"/>
      <c r="X27" s="60"/>
      <c r="Y27" s="60"/>
    </row>
    <row r="28" spans="1:29" ht="17.25" x14ac:dyDescent="0.25">
      <c r="A28" s="14"/>
      <c r="B28" s="19"/>
      <c r="C28" s="18">
        <v>1</v>
      </c>
      <c r="D28" t="s">
        <v>3</v>
      </c>
      <c r="E28">
        <v>17</v>
      </c>
      <c r="G28">
        <v>15</v>
      </c>
      <c r="H28" t="s">
        <v>7</v>
      </c>
      <c r="I28" s="23">
        <v>1</v>
      </c>
      <c r="J28" s="2"/>
      <c r="K28">
        <v>1</v>
      </c>
      <c r="L28" t="s">
        <v>9</v>
      </c>
      <c r="M28">
        <v>48</v>
      </c>
      <c r="O28">
        <v>5</v>
      </c>
      <c r="P28" t="s">
        <v>15</v>
      </c>
      <c r="Q28">
        <v>1</v>
      </c>
      <c r="R28" s="64"/>
    </row>
    <row r="29" spans="1:29" ht="15.75" thickBot="1" x14ac:dyDescent="0.3">
      <c r="A29" s="15"/>
      <c r="B29" s="5"/>
      <c r="C29" s="25"/>
      <c r="D29" s="3"/>
      <c r="E29" s="3"/>
      <c r="F29" s="3"/>
      <c r="G29" s="3"/>
      <c r="H29" s="3"/>
      <c r="I29" s="28"/>
      <c r="J29" s="4"/>
      <c r="K29" s="3">
        <v>1</v>
      </c>
      <c r="L29" s="3" t="s">
        <v>11</v>
      </c>
      <c r="M29" s="3">
        <v>50</v>
      </c>
      <c r="N29" s="3"/>
      <c r="O29" s="3">
        <v>0</v>
      </c>
      <c r="P29" s="3" t="s">
        <v>13</v>
      </c>
      <c r="Q29">
        <v>1</v>
      </c>
      <c r="R29" s="64"/>
      <c r="U29" s="60"/>
      <c r="V29" s="60"/>
      <c r="W29" s="23" t="s">
        <v>29</v>
      </c>
      <c r="X29" s="60"/>
      <c r="Y29" s="60"/>
    </row>
    <row r="30" spans="1:29" ht="17.25" x14ac:dyDescent="0.25">
      <c r="A30" s="13">
        <v>45683</v>
      </c>
      <c r="B30" s="19"/>
      <c r="C30" s="18">
        <v>1</v>
      </c>
      <c r="D30" t="s">
        <v>6</v>
      </c>
      <c r="E30">
        <v>5</v>
      </c>
      <c r="G30">
        <v>59</v>
      </c>
      <c r="H30" t="s">
        <v>8</v>
      </c>
      <c r="I30" s="23">
        <v>1</v>
      </c>
      <c r="J30" s="2"/>
      <c r="R30" s="64"/>
    </row>
    <row r="31" spans="1:29" ht="17.25" x14ac:dyDescent="0.25">
      <c r="A31" s="14"/>
      <c r="B31" s="19"/>
      <c r="C31" s="18">
        <v>1</v>
      </c>
      <c r="D31" t="s">
        <v>7</v>
      </c>
      <c r="E31">
        <v>7</v>
      </c>
      <c r="G31">
        <v>27</v>
      </c>
      <c r="H31" t="s">
        <v>5</v>
      </c>
      <c r="I31" s="23">
        <v>1</v>
      </c>
      <c r="J31" s="2"/>
      <c r="K31">
        <v>1</v>
      </c>
      <c r="L31" t="s">
        <v>12</v>
      </c>
      <c r="M31">
        <v>12</v>
      </c>
      <c r="O31">
        <v>7</v>
      </c>
      <c r="P31" t="s">
        <v>9</v>
      </c>
      <c r="Q31">
        <v>1</v>
      </c>
      <c r="R31" s="64"/>
      <c r="U31" s="60" t="s">
        <v>32</v>
      </c>
      <c r="V31" s="60"/>
      <c r="W31" s="60"/>
      <c r="X31" s="60"/>
      <c r="Y31" s="60"/>
    </row>
    <row r="32" spans="1:29" ht="17.25" x14ac:dyDescent="0.25">
      <c r="A32" s="14"/>
      <c r="B32" s="19"/>
      <c r="C32" s="18">
        <v>1</v>
      </c>
      <c r="D32" t="s">
        <v>16</v>
      </c>
      <c r="E32">
        <v>34</v>
      </c>
      <c r="G32">
        <v>15</v>
      </c>
      <c r="H32" t="s">
        <v>3</v>
      </c>
      <c r="I32" s="23">
        <v>1</v>
      </c>
      <c r="J32" s="2"/>
      <c r="K32">
        <v>1</v>
      </c>
      <c r="L32" t="s">
        <v>14</v>
      </c>
      <c r="M32">
        <v>19</v>
      </c>
      <c r="O32">
        <v>37</v>
      </c>
      <c r="P32" t="s">
        <v>11</v>
      </c>
      <c r="Q32">
        <v>1</v>
      </c>
      <c r="R32" s="64"/>
      <c r="U32" s="60" t="s">
        <v>35</v>
      </c>
      <c r="V32" s="60"/>
      <c r="W32" s="60"/>
      <c r="X32" s="60"/>
      <c r="Y32" s="60"/>
    </row>
    <row r="33" spans="1:25" ht="15.75" thickBot="1" x14ac:dyDescent="0.3">
      <c r="A33" s="15"/>
      <c r="B33" s="5"/>
      <c r="C33" s="25"/>
      <c r="D33" s="3"/>
      <c r="E33" s="3"/>
      <c r="F33" s="3"/>
      <c r="G33" s="3"/>
      <c r="H33" s="3"/>
      <c r="I33" s="28"/>
      <c r="J33" s="5"/>
      <c r="K33" s="3">
        <v>1</v>
      </c>
      <c r="L33" s="3" t="s">
        <v>13</v>
      </c>
      <c r="M33" s="3">
        <v>19</v>
      </c>
      <c r="N33" s="3"/>
      <c r="O33" s="3">
        <v>24</v>
      </c>
      <c r="P33" s="3" t="s">
        <v>15</v>
      </c>
      <c r="Q33">
        <v>1</v>
      </c>
      <c r="R33" s="64"/>
      <c r="U33" s="60" t="s">
        <v>11</v>
      </c>
      <c r="V33" s="60"/>
      <c r="W33" s="23" t="s">
        <v>29</v>
      </c>
      <c r="X33" s="60" t="s">
        <v>9</v>
      </c>
      <c r="Y33" s="60"/>
    </row>
    <row r="34" spans="1:25" ht="15.75" thickBot="1" x14ac:dyDescent="0.3">
      <c r="A34" s="22">
        <v>46054</v>
      </c>
      <c r="B34" s="5"/>
      <c r="C34" s="28"/>
      <c r="D34" s="3" t="s">
        <v>4</v>
      </c>
      <c r="E34" s="3"/>
      <c r="F34" s="3"/>
      <c r="G34" s="3"/>
      <c r="H34" s="3" t="s">
        <v>16</v>
      </c>
      <c r="I34" s="28"/>
      <c r="J34" s="5"/>
      <c r="K34" s="3"/>
      <c r="L34" s="3"/>
      <c r="M34" s="3"/>
      <c r="N34" s="3"/>
      <c r="O34" s="3"/>
      <c r="P34" s="3"/>
      <c r="Q34" s="3"/>
      <c r="R34" s="64"/>
      <c r="U34" s="60" t="s">
        <v>38</v>
      </c>
      <c r="V34" s="60"/>
      <c r="W34" s="23" t="s">
        <v>29</v>
      </c>
      <c r="X34" s="60" t="s">
        <v>39</v>
      </c>
      <c r="Y34" s="60"/>
    </row>
    <row r="36" spans="1:25" x14ac:dyDescent="0.25">
      <c r="U36" s="60" t="s">
        <v>36</v>
      </c>
      <c r="V36" s="60"/>
      <c r="W36" s="60"/>
      <c r="X36" s="60"/>
      <c r="Y36" s="60"/>
    </row>
    <row r="37" spans="1:25" x14ac:dyDescent="0.25">
      <c r="U37" s="60" t="s">
        <v>34</v>
      </c>
      <c r="V37" s="60"/>
      <c r="W37" s="60"/>
      <c r="X37" s="60"/>
      <c r="Y37" s="60"/>
    </row>
    <row r="39" spans="1:25" x14ac:dyDescent="0.25">
      <c r="U39" s="60"/>
      <c r="V39" s="60"/>
      <c r="W39" s="23" t="s">
        <v>29</v>
      </c>
      <c r="X39" s="60"/>
      <c r="Y39" s="60"/>
    </row>
  </sheetData>
  <sortState xmlns:xlrd2="http://schemas.microsoft.com/office/spreadsheetml/2017/richdata2" ref="T12:AC18">
    <sortCondition descending="1" ref="AB12:AB18"/>
    <sortCondition descending="1" ref="AA12:AA18"/>
  </sortState>
  <mergeCells count="26">
    <mergeCell ref="U11:AA11"/>
    <mergeCell ref="D1:H1"/>
    <mergeCell ref="L1:P1"/>
    <mergeCell ref="U1:AA1"/>
    <mergeCell ref="R1:R9"/>
    <mergeCell ref="R11:R34"/>
    <mergeCell ref="U23:V23"/>
    <mergeCell ref="X23:Y23"/>
    <mergeCell ref="U22:Y22"/>
    <mergeCell ref="U24:V24"/>
    <mergeCell ref="X24:Y24"/>
    <mergeCell ref="U21:Y21"/>
    <mergeCell ref="U26:Y26"/>
    <mergeCell ref="U27:Y27"/>
    <mergeCell ref="U29:V29"/>
    <mergeCell ref="X29:Y29"/>
    <mergeCell ref="U36:Y36"/>
    <mergeCell ref="U37:Y37"/>
    <mergeCell ref="U39:V39"/>
    <mergeCell ref="X39:Y39"/>
    <mergeCell ref="U31:Y31"/>
    <mergeCell ref="U32:Y32"/>
    <mergeCell ref="U33:V33"/>
    <mergeCell ref="X33:Y33"/>
    <mergeCell ref="U34:V34"/>
    <mergeCell ref="X34:Y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6681E-1B6C-4FCB-9050-CB680DEC8A0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atkin</dc:creator>
  <cp:lastModifiedBy>john atkin</cp:lastModifiedBy>
  <dcterms:created xsi:type="dcterms:W3CDTF">2025-10-17T08:46:52Z</dcterms:created>
  <dcterms:modified xsi:type="dcterms:W3CDTF">2026-01-29T11:05:51Z</dcterms:modified>
</cp:coreProperties>
</file>